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O\tonery\040\1 výzva\"/>
    </mc:Choice>
  </mc:AlternateContent>
  <xr:revisionPtr revIDLastSave="0" documentId="13_ncr:1_{25FF5F6E-2C0F-4E04-A32B-A8F8D0A3646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Tonery!$B$2:$T$17</definedName>
  </definedNames>
  <calcPr calcId="191029"/>
</workbook>
</file>

<file path=xl/calcChain.xml><?xml version="1.0" encoding="utf-8"?>
<calcChain xmlns="http://schemas.openxmlformats.org/spreadsheetml/2006/main">
  <c r="S9" i="1" l="1"/>
  <c r="R11" i="1"/>
  <c r="O11" i="1"/>
  <c r="O12" i="1"/>
  <c r="O13" i="1"/>
  <c r="O14" i="1"/>
  <c r="R12" i="1"/>
  <c r="S12" i="1"/>
  <c r="R13" i="1"/>
  <c r="S13" i="1"/>
  <c r="R14" i="1"/>
  <c r="S14" i="1"/>
  <c r="H11" i="1"/>
  <c r="H12" i="1"/>
  <c r="H13" i="1"/>
  <c r="H14" i="1"/>
  <c r="O10" i="1"/>
  <c r="R10" i="1"/>
  <c r="S10" i="1"/>
  <c r="H10" i="1"/>
  <c r="R9" i="1"/>
  <c r="O9" i="1"/>
  <c r="H9" i="1"/>
  <c r="S11" i="1" l="1"/>
  <c r="H7" i="1"/>
  <c r="H8" i="1"/>
  <c r="S8" i="1" l="1"/>
  <c r="R8" i="1"/>
  <c r="O8" i="1"/>
  <c r="O7" i="1" l="1"/>
  <c r="P17" i="1" s="1"/>
  <c r="S7" i="1" l="1"/>
  <c r="R7" i="1"/>
  <c r="Q17" i="1" s="1"/>
</calcChain>
</file>

<file path=xl/sharedStrings.xml><?xml version="1.0" encoding="utf-8"?>
<sst xmlns="http://schemas.openxmlformats.org/spreadsheetml/2006/main" count="68" uniqueCount="53">
  <si>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</si>
  <si>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</si>
  <si>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</si>
  <si>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</si>
  <si>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</si>
  <si>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</si>
  <si>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</si>
  <si>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</si>
  <si>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</si>
  <si>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</si>
  <si>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</si>
  <si>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</si>
  <si>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</si>
  <si>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</si>
  <si>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</si>
  <si>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</si>
  <si>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</si>
  <si>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</si>
  <si>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</si>
  <si>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</si>
  <si>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</si>
  <si>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</si>
  <si>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</si>
  <si>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</si>
  <si>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</si>
  <si>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</si>
  <si>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</si>
  <si>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</si>
  <si>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ks</t>
  </si>
  <si>
    <t>Samostatná faktura</t>
  </si>
  <si>
    <t>NE</t>
  </si>
  <si>
    <t>Technická 8,  
301 00 Plzeň, 
Fakulta aplikovaných věd - Nové technologie pro informační společnost,
místnost UC 431</t>
  </si>
  <si>
    <t>NTIS - Ing. Jaroslav Šebesta,
Tel.: 37763 2131,
E-mail:  sebesta@kky.zcu.cz</t>
  </si>
  <si>
    <t>KHI - Eva Mrázová,
Tel.: 37763 6601,
E-mail: emrazova@khi.zcu.cz</t>
  </si>
  <si>
    <t>Veleslavínova 42, 
301 00 Plzeň, 
Fakulta pedagogická - Katedra historie,
1. p. - místnost VC 214</t>
  </si>
  <si>
    <t>EO - Václava Vlková,
Tel.: 37763 1146,
E-mail: vlkovav@rek.zcu.cz</t>
  </si>
  <si>
    <t>Univerzitní 8,
301 00 Plzeň,
Rektorát - Ekonomický odbor,
místnost UR 221</t>
  </si>
  <si>
    <t>Příloha č. 2 Kupní smlouvy - technická specifikace
Tonery (II.) 040 - 2022 (originální)</t>
  </si>
  <si>
    <t xml:space="preserve">Originální toner. Výtěžnost min. 3 500 stran A4. </t>
  </si>
  <si>
    <t>Originální toner. Výtěžnost min. 3 500 stran A4.</t>
  </si>
  <si>
    <t>Originální toner. Výtěžnost min. 6 000 stran A4.</t>
  </si>
  <si>
    <r>
      <t xml:space="preserve">Toner do tiskárny OKI MB 562 -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</si>
  <si>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Lexmark MB2236adw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</si>
  <si>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7 000 stran.</t>
  </si>
  <si>
    <t>Originální toner. Výtěžnost 6 000 stran</t>
  </si>
  <si>
    <r>
      <t>Toner do tiskárny OKI B412 -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</si>
  <si>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</si>
  <si>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3 000 stran.</t>
  </si>
  <si>
    <t xml:space="preserve">Originální toner. Výtěžnost 10 000 stran.				</t>
  </si>
  <si>
    <r>
      <t xml:space="preserve">Toner do tiskárny Samsung CLX-6260 -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</si>
  <si>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Samsung CLX-6260 -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</si>
  <si>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Samsung CLX-6260 -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</si>
  <si>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Samsung CLX-6260 -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</si>
</sst>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6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24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2" xfId="0" applyFont="1" applyFill="1" applyBorder="1" applyAlignment="1" applyProtection="1">
      <alignment horizontal="left" vertical="center" wrapText="1" indent="1"/>
      <protection locked="0"/>
    </xf>
    <xf numFmtId="0" fontId="14" fillId="5" borderId="24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4"/>
  <sheetViews>
    <sheetView tabSelected="1" topLeftCell="L2" zoomScaleNormal="100" workbookViewId="0">
      <selection activeCell="U5" sqref="U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0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140625" style="5" hidden="1" customWidth="1"/>
    <col min="12" max="12" width="36" style="5" customWidth="1"/>
    <col min="13" max="13" width="46.7109375" style="5" customWidth="1"/>
    <col min="14" max="14" width="25.7109375" style="1" customWidth="1"/>
    <col min="15" max="15" width="15.140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2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34" t="s">
        <v>37</v>
      </c>
      <c r="C1" s="135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81" t="s">
        <v>27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81" t="s">
        <v>8</v>
      </c>
      <c r="S6" s="81" t="s">
        <v>9</v>
      </c>
      <c r="T6" s="38" t="s">
        <v>25</v>
      </c>
      <c r="U6" s="38" t="s">
        <v>26</v>
      </c>
    </row>
    <row r="7" spans="2:21" ht="41.25" customHeight="1" thickTop="1" x14ac:dyDescent="0.25">
      <c r="B7" s="64">
        <v>1</v>
      </c>
      <c r="C7" s="113" t="s">
        <v>49</v>
      </c>
      <c r="D7" s="65">
        <v>1</v>
      </c>
      <c r="E7" s="66" t="s">
        <v>28</v>
      </c>
      <c r="F7" s="113" t="s">
        <v>38</v>
      </c>
      <c r="G7" s="120"/>
      <c r="H7" s="67" t="str">
        <f t="shared" ref="H7:H14" si="0">IF(P7&gt;1999,"ANO","NE")</f>
        <v>ANO</v>
      </c>
      <c r="I7" s="146" t="s">
        <v>29</v>
      </c>
      <c r="J7" s="154" t="s">
        <v>30</v>
      </c>
      <c r="K7" s="68"/>
      <c r="L7" s="146" t="s">
        <v>32</v>
      </c>
      <c r="M7" s="146" t="s">
        <v>31</v>
      </c>
      <c r="N7" s="163">
        <v>21</v>
      </c>
      <c r="O7" s="69">
        <f>D7*P7</f>
        <v>2070</v>
      </c>
      <c r="P7" s="70">
        <v>2070</v>
      </c>
      <c r="Q7" s="127"/>
      <c r="R7" s="71">
        <f>D7*Q7</f>
        <v>0</v>
      </c>
      <c r="S7" s="72" t="str">
        <f t="shared" ref="S7" si="1">IF(ISNUMBER(Q7), IF(Q7&gt;P7,"NEVYHOVUJE","VYHOVUJE")," ")</f>
        <v xml:space="preserve"> </v>
      </c>
      <c r="T7" s="158"/>
      <c r="U7" s="158" t="s">
        <v>10</v>
      </c>
    </row>
    <row r="8" spans="2:21" ht="41.25" customHeight="1" x14ac:dyDescent="0.25">
      <c r="B8" s="48">
        <v>2</v>
      </c>
      <c r="C8" s="114" t="s">
        <v>50</v>
      </c>
      <c r="D8" s="49">
        <v>1</v>
      </c>
      <c r="E8" s="50" t="s">
        <v>28</v>
      </c>
      <c r="F8" s="114" t="s">
        <v>39</v>
      </c>
      <c r="G8" s="121"/>
      <c r="H8" s="51" t="str">
        <f t="shared" si="0"/>
        <v>ANO</v>
      </c>
      <c r="I8" s="152"/>
      <c r="J8" s="155"/>
      <c r="K8" s="73"/>
      <c r="L8" s="147"/>
      <c r="M8" s="147"/>
      <c r="N8" s="164"/>
      <c r="O8" s="52">
        <f t="shared" ref="O8:O14" si="2">D8*P8</f>
        <v>2070</v>
      </c>
      <c r="P8" s="53">
        <v>2070</v>
      </c>
      <c r="Q8" s="128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159"/>
      <c r="U8" s="159"/>
    </row>
    <row r="9" spans="2:21" ht="41.25" customHeight="1" x14ac:dyDescent="0.25">
      <c r="B9" s="48">
        <v>3</v>
      </c>
      <c r="C9" s="114" t="s">
        <v>51</v>
      </c>
      <c r="D9" s="49">
        <v>1</v>
      </c>
      <c r="E9" s="50" t="s">
        <v>28</v>
      </c>
      <c r="F9" s="114" t="s">
        <v>39</v>
      </c>
      <c r="G9" s="121"/>
      <c r="H9" s="51" t="str">
        <f t="shared" si="0"/>
        <v>ANO</v>
      </c>
      <c r="I9" s="152"/>
      <c r="J9" s="155"/>
      <c r="K9" s="73"/>
      <c r="L9" s="147"/>
      <c r="M9" s="147"/>
      <c r="N9" s="164"/>
      <c r="O9" s="52">
        <f t="shared" si="2"/>
        <v>2070</v>
      </c>
      <c r="P9" s="53">
        <v>2070</v>
      </c>
      <c r="Q9" s="128"/>
      <c r="R9" s="54">
        <f t="shared" ref="R9" si="5">D9*Q9</f>
        <v>0</v>
      </c>
      <c r="S9" s="55" t="str">
        <f t="shared" ref="S9" si="6">IF(ISNUMBER(Q9), IF(Q9&gt;P9,"NEVYHOVUJE","VYHOVUJE")," ")</f>
        <v xml:space="preserve"> </v>
      </c>
      <c r="T9" s="159"/>
      <c r="U9" s="159"/>
    </row>
    <row r="10" spans="2:21" ht="41.25" customHeight="1" thickBot="1" x14ac:dyDescent="0.3">
      <c r="B10" s="75">
        <v>4</v>
      </c>
      <c r="C10" s="115" t="s">
        <v>52</v>
      </c>
      <c r="D10" s="76">
        <v>1</v>
      </c>
      <c r="E10" s="77" t="s">
        <v>28</v>
      </c>
      <c r="F10" s="115" t="s">
        <v>40</v>
      </c>
      <c r="G10" s="122"/>
      <c r="H10" s="82" t="str">
        <f t="shared" si="0"/>
        <v>ANO</v>
      </c>
      <c r="I10" s="153"/>
      <c r="J10" s="156"/>
      <c r="K10" s="78"/>
      <c r="L10" s="148"/>
      <c r="M10" s="148"/>
      <c r="N10" s="165"/>
      <c r="O10" s="83">
        <f t="shared" si="2"/>
        <v>2050</v>
      </c>
      <c r="P10" s="79">
        <v>2050</v>
      </c>
      <c r="Q10" s="129"/>
      <c r="R10" s="84">
        <f t="shared" ref="R10" si="7">D10*Q10</f>
        <v>0</v>
      </c>
      <c r="S10" s="85" t="str">
        <f t="shared" ref="S10" si="8">IF(ISNUMBER(Q10), IF(Q10&gt;P10,"NEVYHOVUJE","VYHOVUJE")," ")</f>
        <v xml:space="preserve"> </v>
      </c>
      <c r="T10" s="159"/>
      <c r="U10" s="159"/>
    </row>
    <row r="11" spans="2:21" ht="46.5" customHeight="1" x14ac:dyDescent="0.25">
      <c r="B11" s="95">
        <v>5</v>
      </c>
      <c r="C11" s="116" t="s">
        <v>41</v>
      </c>
      <c r="D11" s="96">
        <v>2</v>
      </c>
      <c r="E11" s="103" t="s">
        <v>28</v>
      </c>
      <c r="F11" s="116" t="s">
        <v>43</v>
      </c>
      <c r="G11" s="123"/>
      <c r="H11" s="97" t="str">
        <f t="shared" si="0"/>
        <v>ANO</v>
      </c>
      <c r="I11" s="149" t="s">
        <v>29</v>
      </c>
      <c r="J11" s="149" t="s">
        <v>30</v>
      </c>
      <c r="K11" s="98"/>
      <c r="L11" s="149" t="s">
        <v>33</v>
      </c>
      <c r="M11" s="149" t="s">
        <v>34</v>
      </c>
      <c r="N11" s="166">
        <v>21</v>
      </c>
      <c r="O11" s="99">
        <f t="shared" si="2"/>
        <v>5420</v>
      </c>
      <c r="P11" s="100">
        <v>2710</v>
      </c>
      <c r="Q11" s="130"/>
      <c r="R11" s="101">
        <f t="shared" ref="R11:R14" si="9">D11*Q11</f>
        <v>0</v>
      </c>
      <c r="S11" s="102" t="str">
        <f t="shared" ref="S11:S14" si="10">IF(ISNUMBER(Q11), IF(Q11&gt;P11,"NEVYHOVUJE","VYHOVUJE")," ")</f>
        <v xml:space="preserve"> </v>
      </c>
      <c r="T11" s="160"/>
      <c r="U11" s="160" t="s">
        <v>10</v>
      </c>
    </row>
    <row r="12" spans="2:21" ht="46.5" customHeight="1" thickBot="1" x14ac:dyDescent="0.3">
      <c r="B12" s="104">
        <v>6</v>
      </c>
      <c r="C12" s="117" t="s">
        <v>42</v>
      </c>
      <c r="D12" s="105">
        <v>1</v>
      </c>
      <c r="E12" s="106" t="s">
        <v>28</v>
      </c>
      <c r="F12" s="117" t="s">
        <v>44</v>
      </c>
      <c r="G12" s="124"/>
      <c r="H12" s="107" t="str">
        <f t="shared" si="0"/>
        <v>ANO</v>
      </c>
      <c r="I12" s="153"/>
      <c r="J12" s="153"/>
      <c r="K12" s="108"/>
      <c r="L12" s="150"/>
      <c r="M12" s="150"/>
      <c r="N12" s="165"/>
      <c r="O12" s="109">
        <f t="shared" si="2"/>
        <v>3793</v>
      </c>
      <c r="P12" s="110">
        <v>3793</v>
      </c>
      <c r="Q12" s="131"/>
      <c r="R12" s="111">
        <f t="shared" si="9"/>
        <v>0</v>
      </c>
      <c r="S12" s="112" t="str">
        <f t="shared" si="10"/>
        <v xml:space="preserve"> </v>
      </c>
      <c r="T12" s="161"/>
      <c r="U12" s="161"/>
    </row>
    <row r="13" spans="2:21" ht="46.5" customHeight="1" x14ac:dyDescent="0.25">
      <c r="B13" s="86">
        <v>7</v>
      </c>
      <c r="C13" s="118" t="s">
        <v>45</v>
      </c>
      <c r="D13" s="87">
        <v>1</v>
      </c>
      <c r="E13" s="88" t="s">
        <v>28</v>
      </c>
      <c r="F13" s="118" t="s">
        <v>47</v>
      </c>
      <c r="G13" s="125"/>
      <c r="H13" s="89" t="str">
        <f t="shared" si="0"/>
        <v>ANO</v>
      </c>
      <c r="I13" s="149" t="s">
        <v>29</v>
      </c>
      <c r="J13" s="149" t="s">
        <v>30</v>
      </c>
      <c r="K13" s="90"/>
      <c r="L13" s="149" t="s">
        <v>35</v>
      </c>
      <c r="M13" s="149" t="s">
        <v>36</v>
      </c>
      <c r="N13" s="166">
        <v>21</v>
      </c>
      <c r="O13" s="91">
        <f t="shared" si="2"/>
        <v>2000</v>
      </c>
      <c r="P13" s="92">
        <v>2000</v>
      </c>
      <c r="Q13" s="132"/>
      <c r="R13" s="93">
        <f t="shared" si="9"/>
        <v>0</v>
      </c>
      <c r="S13" s="94" t="str">
        <f t="shared" si="10"/>
        <v xml:space="preserve"> </v>
      </c>
      <c r="T13" s="159"/>
      <c r="U13" s="159" t="s">
        <v>10</v>
      </c>
    </row>
    <row r="14" spans="2:21" ht="46.5" customHeight="1" thickBot="1" x14ac:dyDescent="0.3">
      <c r="B14" s="56">
        <v>8</v>
      </c>
      <c r="C14" s="119" t="s">
        <v>46</v>
      </c>
      <c r="D14" s="57">
        <v>1</v>
      </c>
      <c r="E14" s="58" t="s">
        <v>28</v>
      </c>
      <c r="F14" s="119" t="s">
        <v>48</v>
      </c>
      <c r="G14" s="126"/>
      <c r="H14" s="59" t="str">
        <f t="shared" si="0"/>
        <v>ANO</v>
      </c>
      <c r="I14" s="157"/>
      <c r="J14" s="157"/>
      <c r="K14" s="74"/>
      <c r="L14" s="151"/>
      <c r="M14" s="151"/>
      <c r="N14" s="167"/>
      <c r="O14" s="60">
        <f t="shared" si="2"/>
        <v>4200</v>
      </c>
      <c r="P14" s="61">
        <v>4200</v>
      </c>
      <c r="Q14" s="133"/>
      <c r="R14" s="62">
        <f t="shared" si="9"/>
        <v>0</v>
      </c>
      <c r="S14" s="63" t="str">
        <f t="shared" si="10"/>
        <v xml:space="preserve"> </v>
      </c>
      <c r="T14" s="162"/>
      <c r="U14" s="162"/>
    </row>
    <row r="15" spans="2:21" ht="16.5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R15" s="47"/>
    </row>
    <row r="16" spans="2:21" ht="60.75" customHeight="1" thickTop="1" thickBot="1" x14ac:dyDescent="0.3">
      <c r="B16" s="141" t="s">
        <v>14</v>
      </c>
      <c r="C16" s="142"/>
      <c r="D16" s="142"/>
      <c r="E16" s="142"/>
      <c r="F16" s="142"/>
      <c r="G16" s="142"/>
      <c r="H16" s="80"/>
      <c r="I16" s="27"/>
      <c r="J16" s="27"/>
      <c r="K16" s="27"/>
      <c r="L16" s="12"/>
      <c r="M16" s="12"/>
      <c r="N16" s="28"/>
      <c r="O16" s="28"/>
      <c r="P16" s="29" t="s">
        <v>11</v>
      </c>
      <c r="Q16" s="143" t="s">
        <v>12</v>
      </c>
      <c r="R16" s="144"/>
      <c r="S16" s="145"/>
      <c r="T16" s="22"/>
      <c r="U16" s="30"/>
    </row>
    <row r="17" spans="2:19" ht="33.75" customHeight="1" thickTop="1" thickBot="1" x14ac:dyDescent="0.3">
      <c r="B17" s="136" t="s">
        <v>15</v>
      </c>
      <c r="C17" s="137"/>
      <c r="D17" s="137"/>
      <c r="E17" s="137"/>
      <c r="F17" s="137"/>
      <c r="G17" s="137"/>
      <c r="H17" s="37"/>
      <c r="I17" s="31"/>
      <c r="L17" s="10"/>
      <c r="M17" s="10"/>
      <c r="N17" s="32"/>
      <c r="O17" s="32"/>
      <c r="P17" s="33">
        <f>SUM(O7:O14)</f>
        <v>23673</v>
      </c>
      <c r="Q17" s="138">
        <f>SUM(R7:R14)</f>
        <v>0</v>
      </c>
      <c r="R17" s="139"/>
      <c r="S17" s="140"/>
    </row>
    <row r="18" spans="2:19" ht="14.25" customHeight="1" thickTop="1" x14ac:dyDescent="0.25"/>
    <row r="19" spans="2:19" ht="14.25" customHeight="1" x14ac:dyDescent="0.25">
      <c r="B19" s="40"/>
    </row>
    <row r="20" spans="2:19" ht="14.25" customHeight="1" x14ac:dyDescent="0.25">
      <c r="B20" s="41"/>
      <c r="C20" s="40"/>
    </row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/UvVR8fC4nnEV7DLzuYZpHZAY5GYNJvut1cvzCwkMvhiakAMzJQImD6/LsvV6yVzVMwR2VnURPE2Xx9N7aJYnw==" saltValue="NsKmeI/ZN3xkI9m1f35sFA==" spinCount="100000" sheet="1" objects="1" scenarios="1"/>
  <mergeCells count="26">
    <mergeCell ref="J13:J14"/>
    <mergeCell ref="T7:T10"/>
    <mergeCell ref="T11:T12"/>
    <mergeCell ref="T13:T14"/>
    <mergeCell ref="N7:N10"/>
    <mergeCell ref="N11:N12"/>
    <mergeCell ref="N13:N14"/>
    <mergeCell ref="U7:U10"/>
    <mergeCell ref="U11:U12"/>
    <mergeCell ref="U13:U14"/>
    <mergeCell ref="B1:C1"/>
    <mergeCell ref="B17:G17"/>
    <mergeCell ref="Q17:S17"/>
    <mergeCell ref="B16:G16"/>
    <mergeCell ref="Q16:S16"/>
    <mergeCell ref="L7:L10"/>
    <mergeCell ref="M7:M10"/>
    <mergeCell ref="L11:L12"/>
    <mergeCell ref="M11:M12"/>
    <mergeCell ref="L13:L14"/>
    <mergeCell ref="M13:M14"/>
    <mergeCell ref="I7:I10"/>
    <mergeCell ref="J7:J10"/>
    <mergeCell ref="I11:I12"/>
    <mergeCell ref="J11:J12"/>
    <mergeCell ref="I13:I14"/>
  </mergeCells>
  <conditionalFormatting sqref="B7:B14">
    <cfRule type="containsBlanks" dxfId="12" priority="61">
      <formula>LEN(TRIM(B7))=0</formula>
    </cfRule>
  </conditionalFormatting>
  <conditionalFormatting sqref="B7:B14">
    <cfRule type="cellIs" dxfId="11" priority="56" operator="greaterThanOrEqual">
      <formula>1</formula>
    </cfRule>
  </conditionalFormatting>
  <conditionalFormatting sqref="S7:S14">
    <cfRule type="cellIs" dxfId="10" priority="53" operator="equal">
      <formula>"VYHOVUJE"</formula>
    </cfRule>
  </conditionalFormatting>
  <conditionalFormatting sqref="S7:S14">
    <cfRule type="cellIs" dxfId="9" priority="52" operator="equal">
      <formula>"NEVYHOVUJE"</formula>
    </cfRule>
  </conditionalFormatting>
  <conditionalFormatting sqref="G7:G14 Q7:Q14">
    <cfRule type="containsBlanks" dxfId="8" priority="33">
      <formula>LEN(TRIM(G7))=0</formula>
    </cfRule>
  </conditionalFormatting>
  <conditionalFormatting sqref="G7:G14 Q7:Q14">
    <cfRule type="notContainsBlanks" dxfId="7" priority="31">
      <formula>LEN(TRIM(G7))&gt;0</formula>
    </cfRule>
  </conditionalFormatting>
  <conditionalFormatting sqref="G7:G14 Q7:Q14">
    <cfRule type="notContainsBlanks" dxfId="6" priority="30">
      <formula>LEN(TRIM(G7))&gt;0</formula>
    </cfRule>
  </conditionalFormatting>
  <conditionalFormatting sqref="G7:G14">
    <cfRule type="notContainsBlanks" dxfId="5" priority="29">
      <formula>LEN(TRIM(G7))&gt;0</formula>
    </cfRule>
  </conditionalFormatting>
  <conditionalFormatting sqref="H7:H14">
    <cfRule type="containsBlanks" dxfId="4" priority="7">
      <formula>LEN(TRIM(H7))=0</formula>
    </cfRule>
  </conditionalFormatting>
  <conditionalFormatting sqref="H7:H14">
    <cfRule type="notContainsBlanks" dxfId="3" priority="8">
      <formula>LEN(TRIM(H7))&gt;0</formula>
    </cfRule>
  </conditionalFormatting>
  <conditionalFormatting sqref="H7:H14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4">
    <cfRule type="containsBlanks" dxfId="0" priority="2">
      <formula>LEN(TRIM(D8))=0</formula>
    </cfRule>
  </conditionalFormatting>
  <dataValidations count="3">
    <dataValidation type="list" showInputMessage="1" showErrorMessage="1" sqref="J7 H7:H14" xr:uid="{00000000-0002-0000-0000-000001000000}">
      <formula1>"ANO,NE"</formula1>
    </dataValidation>
    <dataValidation type="list" showInputMessage="1" showErrorMessage="1" sqref="E7:E14" xr:uid="{159DAAFD-6896-4978-AA3F-71BA9184D97F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2022-09-20T11:42:39Z</cp:lastPrinted>
  <dcterms:created xsi:type="dcterms:W3CDTF">2014-03-05T12:43:32Z</dcterms:created>
  <dcterms:modified xsi:type="dcterms:W3CDTF">2022-09-21T06:14:40Z</dcterms:modified>
</cp:coreProperties>
</file>